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<sst xmlns="http://schemas.openxmlformats.org/spreadsheetml/2006/main" count="186" uniqueCount="44">
  <si>
    <t>Location</t>
  </si>
  <si>
    <t>Left Main Wheel</t>
  </si>
  <si>
    <t>Right Main Wheel</t>
  </si>
  <si>
    <t>Nose Wheel</t>
  </si>
  <si>
    <t>Main Fuel Tanks</t>
  </si>
  <si>
    <t>Pilot</t>
  </si>
  <si>
    <t>Passenger</t>
  </si>
  <si>
    <t>Baggage</t>
  </si>
  <si>
    <t>Survival Gear</t>
  </si>
  <si>
    <t>Totals</t>
  </si>
  <si>
    <t>ARM</t>
  </si>
  <si>
    <t>MOMENT</t>
  </si>
  <si>
    <t>C of G Location</t>
  </si>
  <si>
    <t>Forward Limit</t>
  </si>
  <si>
    <t>Aft Limit</t>
  </si>
  <si>
    <t>AIRCRAFT EMPTY</t>
  </si>
  <si>
    <t>AIRCRAFT AT GROSS</t>
  </si>
  <si>
    <t>AIRCRAFT LOW FUEL AT GROSS</t>
  </si>
  <si>
    <t>SERIAL NO:</t>
  </si>
  <si>
    <t>REGISTRATION:</t>
  </si>
  <si>
    <t>C-FXCS</t>
  </si>
  <si>
    <t>Arm is measured in inches</t>
  </si>
  <si>
    <t>Copilot</t>
  </si>
  <si>
    <t>Liters</t>
  </si>
  <si>
    <t>WEIGHT (KG)</t>
  </si>
  <si>
    <t>WEIGHT (LB)</t>
  </si>
  <si>
    <t>AIRCRAFT AT FORWARD LOADING</t>
  </si>
  <si>
    <t>CG Aft</t>
  </si>
  <si>
    <t>Datum is 99.44 inches ahead if wing leading edge</t>
  </si>
  <si>
    <t>Gross Weight (lbs)</t>
  </si>
  <si>
    <t>Van's RV-10</t>
  </si>
  <si>
    <t>AIRCRAFT MODEL:</t>
  </si>
  <si>
    <t>AIRCRAFT MANUFACTURER:</t>
  </si>
  <si>
    <t>AIRCRAFT OWNER:</t>
  </si>
  <si>
    <t>OWNER ADDRESS:</t>
  </si>
  <si>
    <t>Edwin L French</t>
  </si>
  <si>
    <t>2200 Bridgeview Rd.</t>
  </si>
  <si>
    <t>Kelowna BC  V1Z 1B9</t>
  </si>
  <si>
    <t>WEIGHT AND BALANCE FOR_</t>
  </si>
  <si>
    <t/>
  </si>
  <si>
    <t>Full Fuel</t>
  </si>
  <si>
    <t>No passengers</t>
  </si>
  <si>
    <t>One passenger</t>
  </si>
  <si>
    <t>Low fuel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</si>
</sst>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14"/>
      <name val="Times New Roman CE"/>
      <family val="1"/>
    </font>
    <font>
      <b/>
      <u val="single"/>
      <sz val="14"/>
      <name val="Times New Roman"/>
      <family val="1"/>
    </font>
    <font>
      <b/>
      <sz val="8"/>
      <name val="Arial"/>
      <family val="2"/>
    </font>
    <font>
      <b/>
      <u val="single"/>
      <sz val="8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 applyProtection="1">
      <alignment horizontal="left"/>
      <protection/>
    </xf>
    <xf numFmtId="0" fontId="6" fillId="3" borderId="2" xfId="0" applyFont="1" applyFill="1" applyBorder="1" applyAlignment="1" applyProtection="1">
      <alignment horizontal="left"/>
      <protection/>
    </xf>
    <xf numFmtId="0" fontId="3" fillId="0" borderId="3" xfId="0" applyFont="1" applyBorder="1" applyAlignment="1" applyProtection="1">
      <alignment horizontal="left"/>
      <protection/>
    </xf>
    <xf numFmtId="0" fontId="3" fillId="0" borderId="1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 horizontal="left"/>
      <protection/>
    </xf>
    <xf numFmtId="0" fontId="3" fillId="0" borderId="1" xfId="0" applyFont="1" applyBorder="1" applyAlignment="1" applyProtection="1">
      <alignment horizontal="right"/>
      <protection/>
    </xf>
    <xf numFmtId="0" fontId="3" fillId="0" borderId="2" xfId="0" applyFont="1" applyBorder="1" applyAlignment="1" applyProtection="1">
      <alignment horizontal="right"/>
      <protection/>
    </xf>
    <xf numFmtId="0" fontId="3" fillId="0" borderId="3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 horizontal="left"/>
      <protection/>
    </xf>
    <xf numFmtId="2" fontId="6" fillId="0" borderId="2" xfId="0" applyNumberFormat="1" applyFont="1" applyBorder="1" applyAlignment="1" applyProtection="1">
      <alignment horizontal="left"/>
      <protection/>
    </xf>
    <xf numFmtId="0" fontId="3" fillId="0" borderId="2" xfId="0" applyFont="1" applyBorder="1" applyAlignment="1" quotePrefix="1">
      <alignment/>
    </xf>
    <xf numFmtId="0" fontId="3" fillId="4" borderId="1" xfId="0" applyFont="1" applyFill="1" applyBorder="1" applyAlignment="1">
      <alignment/>
    </xf>
    <xf numFmtId="0" fontId="3" fillId="4" borderId="2" xfId="0" applyFont="1" applyFill="1" applyBorder="1" applyAlignment="1">
      <alignment/>
    </xf>
    <xf numFmtId="0" fontId="7" fillId="4" borderId="2" xfId="0" applyFont="1" applyFill="1" applyBorder="1" applyAlignment="1">
      <alignment/>
    </xf>
    <xf numFmtId="0" fontId="8" fillId="4" borderId="2" xfId="0" applyFont="1" applyFill="1" applyBorder="1" applyAlignment="1">
      <alignment/>
    </xf>
    <xf numFmtId="0" fontId="3" fillId="4" borderId="3" xfId="0" applyFont="1" applyFill="1" applyBorder="1" applyAlignment="1">
      <alignment/>
    </xf>
    <xf numFmtId="0" fontId="3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5" borderId="4" xfId="0" applyFont="1" applyFill="1" applyBorder="1" applyAlignment="1" applyProtection="1">
      <alignment horizontal="center"/>
      <protection locked="0"/>
    </xf>
    <xf numFmtId="2" fontId="3" fillId="3" borderId="4" xfId="0" applyNumberFormat="1" applyFont="1" applyFill="1" applyBorder="1" applyAlignment="1" applyProtection="1">
      <alignment horizontal="center"/>
      <protection/>
    </xf>
    <xf numFmtId="1" fontId="3" fillId="0" borderId="4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164" fontId="6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 quotePrefix="1">
      <alignment/>
    </xf>
    <xf numFmtId="0" fontId="3" fillId="0" borderId="1" xfId="0" applyFont="1" applyBorder="1" applyAlignment="1" quotePrefix="1">
      <alignment/>
    </xf>
    <xf numFmtId="0" fontId="6" fillId="4" borderId="2" xfId="0" applyFont="1" applyFill="1" applyBorder="1" applyAlignment="1">
      <alignment/>
    </xf>
    <xf numFmtId="2" fontId="0" fillId="0" borderId="0" xfId="0" applyNumberFormat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64" fontId="6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/>
    </xf>
    <xf numFmtId="0" fontId="0" fillId="4" borderId="0" xfId="0" applyFill="1" applyAlignment="1">
      <alignment/>
    </xf>
    <xf numFmtId="164" fontId="9" fillId="0" borderId="4" xfId="0" applyNumberFormat="1" applyFont="1" applyBorder="1" applyAlignment="1">
      <alignment/>
    </xf>
    <xf numFmtId="1" fontId="3" fillId="0" borderId="4" xfId="0" applyNumberFormat="1" applyFont="1" applyFill="1" applyBorder="1" applyAlignment="1">
      <alignment horizontal="center"/>
    </xf>
    <xf numFmtId="0" fontId="9" fillId="5" borderId="4" xfId="0" applyFont="1" applyFill="1" applyBorder="1" applyAlignment="1" applyProtection="1">
      <alignment horizontal="center"/>
      <protection locked="0"/>
    </xf>
    <xf numFmtId="1" fontId="3" fillId="0" borderId="4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51"/>
  <sheetViews>
    <sheetView tabSelected="1" workbookViewId="0" topLeftCell="A1">
      <selection activeCell="G141" sqref="G141"/>
    </sheetView>
  </sheetViews>
  <sheetFormatPr defaultColWidth="9.140625" defaultRowHeight="12.75"/>
  <cols>
    <col min="2" max="2" width="23.140625" style="0" customWidth="1"/>
    <col min="4" max="4" width="10.421875" style="0" customWidth="1"/>
    <col min="5" max="5" width="11.140625" style="0" customWidth="1"/>
    <col min="6" max="6" width="10.8515625" style="0" customWidth="1"/>
    <col min="7" max="7" width="11.140625" style="0" customWidth="1"/>
    <col min="8" max="8" width="12.28125" style="0" customWidth="1"/>
  </cols>
  <sheetData>
    <row r="2" spans="2:8" ht="18.75">
      <c r="B2" s="1"/>
      <c r="C2" s="2"/>
      <c r="D2" s="2"/>
      <c r="E2" s="2"/>
      <c r="F2" s="3" t="s">
        <v>38</v>
      </c>
      <c r="G2" s="4" t="s">
        <v>20</v>
      </c>
      <c r="H2" s="5"/>
    </row>
    <row r="3" spans="2:8" ht="12.75">
      <c r="B3" s="6"/>
      <c r="C3" s="7"/>
      <c r="D3" s="7"/>
      <c r="E3" s="7"/>
      <c r="F3" s="7"/>
      <c r="G3" s="7"/>
      <c r="H3" s="8"/>
    </row>
    <row r="4" spans="2:8" ht="12.75">
      <c r="B4" s="9" t="s">
        <v>19</v>
      </c>
      <c r="C4" s="10" t="s">
        <v>20</v>
      </c>
      <c r="D4" s="11"/>
      <c r="E4" s="12" t="s">
        <v>32</v>
      </c>
      <c r="F4" s="13"/>
      <c r="G4" s="14" t="s">
        <v>35</v>
      </c>
      <c r="H4" s="8"/>
    </row>
    <row r="5" spans="2:8" ht="12.75">
      <c r="B5" s="9" t="s">
        <v>31</v>
      </c>
      <c r="C5" s="14" t="s">
        <v>30</v>
      </c>
      <c r="D5" s="11"/>
      <c r="E5" s="12" t="s">
        <v>33</v>
      </c>
      <c r="F5" s="13"/>
      <c r="G5" s="10" t="s">
        <v>35</v>
      </c>
      <c r="H5" s="8"/>
    </row>
    <row r="6" spans="2:8" ht="12.75">
      <c r="B6" s="9" t="s">
        <v>18</v>
      </c>
      <c r="C6" s="10">
        <v>40297</v>
      </c>
      <c r="D6" s="11"/>
      <c r="E6" s="12" t="s">
        <v>34</v>
      </c>
      <c r="F6" s="13"/>
      <c r="G6" s="10" t="s">
        <v>36</v>
      </c>
      <c r="H6" s="8"/>
    </row>
    <row r="7" spans="2:8" ht="12.75">
      <c r="B7" s="15"/>
      <c r="C7" s="16"/>
      <c r="D7" s="17"/>
      <c r="E7" s="12"/>
      <c r="F7" s="13"/>
      <c r="G7" s="18" t="s">
        <v>37</v>
      </c>
      <c r="H7" s="8"/>
    </row>
    <row r="8" spans="2:8" ht="12.75">
      <c r="B8" s="12"/>
      <c r="C8" s="19"/>
      <c r="D8" s="13"/>
      <c r="E8" s="19"/>
      <c r="F8" s="18"/>
      <c r="G8" s="18"/>
      <c r="H8" s="8"/>
    </row>
    <row r="9" spans="2:8" ht="12.75">
      <c r="B9" s="9" t="s">
        <v>21</v>
      </c>
      <c r="C9" s="19"/>
      <c r="D9" s="13"/>
      <c r="E9" s="17"/>
      <c r="F9" s="9" t="s">
        <v>29</v>
      </c>
      <c r="G9" s="10">
        <v>2700</v>
      </c>
      <c r="H9" s="8"/>
    </row>
    <row r="10" spans="2:8" ht="12.75">
      <c r="B10" s="9" t="s">
        <v>28</v>
      </c>
      <c r="C10" s="13"/>
      <c r="D10" s="13"/>
      <c r="E10" s="17"/>
      <c r="F10" s="9" t="s">
        <v>13</v>
      </c>
      <c r="G10" s="20">
        <v>107.8</v>
      </c>
      <c r="H10" s="8"/>
    </row>
    <row r="11" spans="2:8" ht="12.75">
      <c r="B11" s="12"/>
      <c r="C11" s="13"/>
      <c r="D11" s="13"/>
      <c r="E11" s="17"/>
      <c r="F11" s="9" t="s">
        <v>14</v>
      </c>
      <c r="G11" s="20">
        <v>116.24</v>
      </c>
      <c r="H11" s="8"/>
    </row>
    <row r="12" spans="2:8" ht="12.75">
      <c r="B12" s="21"/>
      <c r="C12" s="21"/>
      <c r="D12" s="7"/>
      <c r="E12" s="7"/>
      <c r="F12" s="7"/>
      <c r="G12" s="7"/>
      <c r="H12" s="7"/>
    </row>
    <row r="13" spans="2:8" ht="12.75">
      <c r="B13" s="22"/>
      <c r="C13" s="23"/>
      <c r="D13" s="23"/>
      <c r="E13" s="24" t="s">
        <v>15</v>
      </c>
      <c r="F13" s="25"/>
      <c r="G13" s="25"/>
      <c r="H13" s="26"/>
    </row>
    <row r="14" spans="2:8" ht="12.75">
      <c r="B14" s="27"/>
      <c r="C14" s="6"/>
      <c r="D14" s="8"/>
      <c r="E14" s="27"/>
      <c r="F14" s="27"/>
      <c r="G14" s="27"/>
      <c r="H14" s="27"/>
    </row>
    <row r="15" spans="2:8" ht="12.75">
      <c r="B15" s="28" t="s">
        <v>0</v>
      </c>
      <c r="C15" s="29"/>
      <c r="D15" s="8"/>
      <c r="E15" s="30" t="s">
        <v>10</v>
      </c>
      <c r="F15" s="30" t="s">
        <v>25</v>
      </c>
      <c r="G15" s="30" t="s">
        <v>24</v>
      </c>
      <c r="H15" s="30" t="s">
        <v>11</v>
      </c>
    </row>
    <row r="16" spans="2:8" ht="12.75">
      <c r="B16" s="27" t="s">
        <v>1</v>
      </c>
      <c r="C16" s="6"/>
      <c r="D16" s="8"/>
      <c r="E16" s="31">
        <v>124.31</v>
      </c>
      <c r="F16" s="32">
        <f>G16*2.2</f>
        <v>621</v>
      </c>
      <c r="G16" s="33">
        <v>282.27272727272725</v>
      </c>
      <c r="H16" s="34">
        <f>E16*F16</f>
        <v>77196.51</v>
      </c>
    </row>
    <row r="17" spans="2:9" ht="12.75">
      <c r="B17" s="27" t="s">
        <v>2</v>
      </c>
      <c r="C17" s="6"/>
      <c r="D17" s="8"/>
      <c r="E17" s="31">
        <v>124.44</v>
      </c>
      <c r="F17" s="32">
        <f>G17*2.2</f>
        <v>608</v>
      </c>
      <c r="G17" s="33">
        <v>276.3636363636363</v>
      </c>
      <c r="H17" s="34">
        <f aca="true" t="shared" si="0" ref="H17:H25">E17*F17</f>
        <v>75659.52</v>
      </c>
      <c r="I17" s="42">
        <v>360</v>
      </c>
    </row>
    <row r="18" spans="2:9" ht="12.75">
      <c r="B18" s="27" t="s">
        <v>3</v>
      </c>
      <c r="C18" s="6"/>
      <c r="D18" s="8"/>
      <c r="E18" s="31">
        <v>50.44</v>
      </c>
      <c r="F18" s="32">
        <f>G18*2.2</f>
        <v>327.99999999999994</v>
      </c>
      <c r="G18" s="33">
        <v>149.09090909090907</v>
      </c>
      <c r="H18" s="34">
        <f t="shared" si="0"/>
        <v>16544.319999999996</v>
      </c>
      <c r="I18">
        <v>47</v>
      </c>
    </row>
    <row r="19" spans="2:8" ht="12.75">
      <c r="B19" s="27" t="s">
        <v>4</v>
      </c>
      <c r="C19" s="35">
        <v>0</v>
      </c>
      <c r="D19" s="8" t="s">
        <v>23</v>
      </c>
      <c r="E19" s="31">
        <v>108.9</v>
      </c>
      <c r="F19" s="32"/>
      <c r="G19" s="33" t="s">
        <v>39</v>
      </c>
      <c r="H19" s="34">
        <f t="shared" si="0"/>
        <v>0</v>
      </c>
    </row>
    <row r="20" spans="2:8" ht="12.75">
      <c r="B20" s="27" t="s">
        <v>5</v>
      </c>
      <c r="C20" s="6"/>
      <c r="D20" s="8"/>
      <c r="E20" s="31">
        <v>114.58</v>
      </c>
      <c r="F20" s="32"/>
      <c r="G20" s="33" t="s">
        <v>39</v>
      </c>
      <c r="H20" s="34">
        <f t="shared" si="0"/>
        <v>0</v>
      </c>
    </row>
    <row r="21" spans="2:8" ht="12.75">
      <c r="B21" s="27" t="s">
        <v>22</v>
      </c>
      <c r="C21" s="6"/>
      <c r="D21" s="8"/>
      <c r="E21" s="31">
        <v>114.58</v>
      </c>
      <c r="F21" s="32"/>
      <c r="G21" s="33" t="s">
        <v>39</v>
      </c>
      <c r="H21" s="34">
        <f t="shared" si="0"/>
        <v>0</v>
      </c>
    </row>
    <row r="22" spans="2:8" ht="12.75">
      <c r="B22" s="27" t="s">
        <v>6</v>
      </c>
      <c r="C22" s="6"/>
      <c r="D22" s="8"/>
      <c r="E22" s="31">
        <v>151.26</v>
      </c>
      <c r="F22" s="32"/>
      <c r="G22" s="33" t="s">
        <v>39</v>
      </c>
      <c r="H22" s="34">
        <f t="shared" si="0"/>
        <v>0</v>
      </c>
    </row>
    <row r="23" spans="2:8" ht="12.75">
      <c r="B23" s="27" t="s">
        <v>6</v>
      </c>
      <c r="C23" s="6"/>
      <c r="D23" s="8"/>
      <c r="E23" s="31">
        <v>151.26</v>
      </c>
      <c r="F23" s="32"/>
      <c r="G23" s="33" t="s">
        <v>39</v>
      </c>
      <c r="H23" s="34">
        <f t="shared" si="0"/>
        <v>0</v>
      </c>
    </row>
    <row r="24" spans="2:8" ht="12.75">
      <c r="B24" s="27" t="s">
        <v>7</v>
      </c>
      <c r="C24" s="6"/>
      <c r="D24" s="8"/>
      <c r="E24" s="31">
        <v>173.5</v>
      </c>
      <c r="F24" s="32"/>
      <c r="G24" s="33" t="s">
        <v>39</v>
      </c>
      <c r="H24" s="34">
        <f t="shared" si="0"/>
        <v>0</v>
      </c>
    </row>
    <row r="25" spans="2:8" ht="12.75">
      <c r="B25" s="27" t="s">
        <v>8</v>
      </c>
      <c r="C25" s="6"/>
      <c r="D25" s="8"/>
      <c r="E25" s="31">
        <v>173.5</v>
      </c>
      <c r="F25" s="32"/>
      <c r="G25" s="33" t="s">
        <v>39</v>
      </c>
      <c r="H25" s="34">
        <f t="shared" si="0"/>
        <v>0</v>
      </c>
    </row>
    <row r="26" spans="2:8" ht="12.75">
      <c r="B26" s="27"/>
      <c r="C26" s="6"/>
      <c r="D26" s="8"/>
      <c r="E26" s="27"/>
      <c r="F26" s="27"/>
      <c r="G26" s="27"/>
      <c r="H26" s="27"/>
    </row>
    <row r="27" spans="2:8" ht="12.75">
      <c r="B27" s="27"/>
      <c r="C27" s="6"/>
      <c r="D27" s="36" t="s">
        <v>9</v>
      </c>
      <c r="E27" s="27"/>
      <c r="F27" s="34">
        <f>SUM(F16:F26)</f>
        <v>1557</v>
      </c>
      <c r="G27" s="34">
        <f>SUM(G16:G26)</f>
        <v>707.7272727272725</v>
      </c>
      <c r="H27" s="34">
        <f>SUM(H16:H26)</f>
        <v>169400.35</v>
      </c>
    </row>
    <row r="28" spans="2:8" ht="12.75">
      <c r="B28" s="27"/>
      <c r="C28" s="6"/>
      <c r="D28" s="8"/>
      <c r="E28" s="27"/>
      <c r="F28" s="27"/>
      <c r="G28" s="27"/>
      <c r="H28" s="27"/>
    </row>
    <row r="29" spans="2:8" ht="12.75">
      <c r="B29" s="27"/>
      <c r="C29" s="6"/>
      <c r="D29" s="36" t="s">
        <v>12</v>
      </c>
      <c r="E29" s="27"/>
      <c r="F29" s="37">
        <f>H27/F27</f>
        <v>108.79919717405267</v>
      </c>
      <c r="G29" s="37"/>
      <c r="H29" s="27"/>
    </row>
    <row r="30" spans="2:8" ht="12.75">
      <c r="B30" s="27"/>
      <c r="C30" s="6"/>
      <c r="D30" s="36" t="s">
        <v>13</v>
      </c>
      <c r="E30" s="27"/>
      <c r="F30" s="38">
        <v>107.8</v>
      </c>
      <c r="G30" s="38"/>
      <c r="H30" s="27"/>
    </row>
    <row r="31" spans="2:8" ht="12.75">
      <c r="B31" s="27"/>
      <c r="C31" s="6"/>
      <c r="D31" s="36" t="s">
        <v>14</v>
      </c>
      <c r="E31" s="27"/>
      <c r="F31" s="38">
        <v>116.24</v>
      </c>
      <c r="G31" s="38"/>
      <c r="H31" s="27"/>
    </row>
    <row r="32" spans="2:8" ht="12.75">
      <c r="B32" s="39"/>
      <c r="C32" s="40"/>
      <c r="D32" s="8"/>
      <c r="E32" s="27"/>
      <c r="F32" s="27"/>
      <c r="G32" s="27"/>
      <c r="H32" s="27"/>
    </row>
    <row r="33" spans="2:8" ht="12.75">
      <c r="B33" s="22"/>
      <c r="C33" s="23"/>
      <c r="D33" s="23"/>
      <c r="E33" s="24" t="s">
        <v>16</v>
      </c>
      <c r="F33" s="23"/>
      <c r="G33" s="23"/>
      <c r="H33" s="26"/>
    </row>
    <row r="34" spans="2:8" ht="12.75">
      <c r="B34" s="27"/>
      <c r="C34" s="6"/>
      <c r="D34" s="8"/>
      <c r="E34" s="27"/>
      <c r="F34" s="27"/>
      <c r="G34" s="27"/>
      <c r="H34" s="27"/>
    </row>
    <row r="35" spans="2:8" ht="12.75">
      <c r="B35" s="28" t="s">
        <v>0</v>
      </c>
      <c r="C35" s="29"/>
      <c r="D35" s="8"/>
      <c r="E35" s="30" t="s">
        <v>10</v>
      </c>
      <c r="F35" s="30" t="s">
        <v>25</v>
      </c>
      <c r="G35" s="30" t="s">
        <v>24</v>
      </c>
      <c r="H35" s="30" t="s">
        <v>11</v>
      </c>
    </row>
    <row r="36" spans="2:8" ht="12.75">
      <c r="B36" s="27" t="s">
        <v>1</v>
      </c>
      <c r="C36" s="6"/>
      <c r="D36" s="8"/>
      <c r="E36" s="31">
        <v>124.31</v>
      </c>
      <c r="F36" s="32">
        <f>G36*2.2</f>
        <v>621</v>
      </c>
      <c r="G36" s="33">
        <v>282.27272727272725</v>
      </c>
      <c r="H36" s="34">
        <f>E36*F36</f>
        <v>77196.51</v>
      </c>
    </row>
    <row r="37" spans="2:8" ht="12.75">
      <c r="B37" s="27" t="s">
        <v>2</v>
      </c>
      <c r="C37" s="6"/>
      <c r="D37" s="8"/>
      <c r="E37" s="31">
        <v>124.44</v>
      </c>
      <c r="F37" s="32">
        <f aca="true" t="shared" si="1" ref="F37:F43">G37*2.2</f>
        <v>608</v>
      </c>
      <c r="G37" s="33">
        <v>276.3636363636363</v>
      </c>
      <c r="H37" s="34">
        <f aca="true" t="shared" si="2" ref="H37:H45">E37*F37</f>
        <v>75659.52</v>
      </c>
    </row>
    <row r="38" spans="2:8" ht="12.75">
      <c r="B38" s="27" t="s">
        <v>3</v>
      </c>
      <c r="C38" s="6"/>
      <c r="D38" s="8"/>
      <c r="E38" s="31">
        <v>50.44</v>
      </c>
      <c r="F38" s="32">
        <f t="shared" si="1"/>
        <v>327.99999999999994</v>
      </c>
      <c r="G38" s="33">
        <v>149.09090909090907</v>
      </c>
      <c r="H38" s="34">
        <f t="shared" si="2"/>
        <v>16544.319999999996</v>
      </c>
    </row>
    <row r="39" spans="2:8" ht="12.75">
      <c r="B39" s="27" t="s">
        <v>4</v>
      </c>
      <c r="C39" s="35">
        <v>0</v>
      </c>
      <c r="D39" s="8" t="s">
        <v>23</v>
      </c>
      <c r="E39" s="31">
        <v>108.9</v>
      </c>
      <c r="F39" s="32">
        <v>360</v>
      </c>
      <c r="G39" s="33"/>
      <c r="H39" s="34">
        <f t="shared" si="2"/>
        <v>39204</v>
      </c>
    </row>
    <row r="40" spans="2:8" ht="12.75">
      <c r="B40" s="27" t="s">
        <v>5</v>
      </c>
      <c r="C40" s="6"/>
      <c r="D40" s="8"/>
      <c r="E40" s="31">
        <v>114.58</v>
      </c>
      <c r="F40" s="32">
        <f t="shared" si="1"/>
        <v>176</v>
      </c>
      <c r="G40" s="33">
        <v>80</v>
      </c>
      <c r="H40" s="34">
        <f t="shared" si="2"/>
        <v>20166.079999999998</v>
      </c>
    </row>
    <row r="41" spans="2:8" ht="12.75">
      <c r="B41" s="27" t="s">
        <v>22</v>
      </c>
      <c r="C41" s="6"/>
      <c r="D41" s="8"/>
      <c r="E41" s="31">
        <v>114.58</v>
      </c>
      <c r="F41" s="32">
        <f t="shared" si="1"/>
        <v>176</v>
      </c>
      <c r="G41" s="33">
        <v>80</v>
      </c>
      <c r="H41" s="34">
        <f t="shared" si="2"/>
        <v>20166.079999999998</v>
      </c>
    </row>
    <row r="42" spans="2:8" ht="12.75">
      <c r="B42" s="27" t="s">
        <v>6</v>
      </c>
      <c r="C42" s="6"/>
      <c r="D42" s="8"/>
      <c r="E42" s="31">
        <v>151.26</v>
      </c>
      <c r="F42" s="32">
        <f t="shared" si="1"/>
        <v>176</v>
      </c>
      <c r="G42" s="33">
        <v>80</v>
      </c>
      <c r="H42" s="34">
        <f t="shared" si="2"/>
        <v>26621.76</v>
      </c>
    </row>
    <row r="43" spans="2:8" ht="12.75">
      <c r="B43" s="27" t="s">
        <v>6</v>
      </c>
      <c r="C43" s="6"/>
      <c r="D43" s="8"/>
      <c r="E43" s="31">
        <v>151.26</v>
      </c>
      <c r="F43" s="32">
        <f t="shared" si="1"/>
        <v>176</v>
      </c>
      <c r="G43" s="33">
        <v>80</v>
      </c>
      <c r="H43" s="34">
        <f t="shared" si="2"/>
        <v>26621.76</v>
      </c>
    </row>
    <row r="44" spans="2:15" ht="12.75">
      <c r="B44" s="27" t="s">
        <v>7</v>
      </c>
      <c r="C44" s="6"/>
      <c r="D44" s="8"/>
      <c r="E44" s="31">
        <v>173.5</v>
      </c>
      <c r="F44" s="61">
        <v>70</v>
      </c>
      <c r="G44" s="33" t="s">
        <v>39</v>
      </c>
      <c r="H44" s="34">
        <f t="shared" si="2"/>
        <v>12145</v>
      </c>
      <c r="I44" s="43"/>
      <c r="J44" s="43"/>
      <c r="K44" s="44"/>
      <c r="L44" s="45"/>
      <c r="M44" s="45"/>
      <c r="N44" s="45"/>
      <c r="O44" s="45"/>
    </row>
    <row r="45" spans="2:15" ht="12.75">
      <c r="B45" s="27" t="s">
        <v>8</v>
      </c>
      <c r="C45" s="6"/>
      <c r="D45" s="8"/>
      <c r="E45" s="31">
        <v>173.5</v>
      </c>
      <c r="F45" s="32">
        <v>10</v>
      </c>
      <c r="G45" s="33" t="s">
        <v>39</v>
      </c>
      <c r="H45" s="34">
        <f t="shared" si="2"/>
        <v>1735</v>
      </c>
      <c r="I45" s="43"/>
      <c r="J45" s="43"/>
      <c r="K45" s="44"/>
      <c r="L45" s="45"/>
      <c r="M45" s="45"/>
      <c r="N45" s="45"/>
      <c r="O45" s="45"/>
    </row>
    <row r="46" spans="2:15" ht="12.75">
      <c r="B46" s="27"/>
      <c r="C46" s="6"/>
      <c r="D46" s="8"/>
      <c r="E46" s="27"/>
      <c r="F46" s="27"/>
      <c r="G46" s="27"/>
      <c r="H46" s="27"/>
      <c r="I46" s="43"/>
      <c r="J46" s="43"/>
      <c r="K46" s="44"/>
      <c r="L46" s="51"/>
      <c r="M46" s="51"/>
      <c r="N46" s="51"/>
      <c r="O46" s="45"/>
    </row>
    <row r="47" spans="2:15" ht="12.75">
      <c r="B47" s="27"/>
      <c r="C47" s="6"/>
      <c r="D47" s="36" t="s">
        <v>9</v>
      </c>
      <c r="E47" s="27"/>
      <c r="F47" s="60">
        <f>SUM(F36:F46)</f>
        <v>2701</v>
      </c>
      <c r="G47" s="34">
        <f>SUM(G36:G46)</f>
        <v>1027.7272727272725</v>
      </c>
      <c r="H47" s="34">
        <f>SUM(H36:H46)</f>
        <v>316060.02999999997</v>
      </c>
      <c r="I47" s="44"/>
      <c r="J47" s="44"/>
      <c r="K47" s="44"/>
      <c r="L47" s="52"/>
      <c r="M47" s="53"/>
      <c r="N47" s="54"/>
      <c r="O47" s="47"/>
    </row>
    <row r="48" spans="2:15" ht="12.75">
      <c r="B48" s="27"/>
      <c r="C48" s="6"/>
      <c r="D48" s="8"/>
      <c r="E48" s="27"/>
      <c r="F48" s="27"/>
      <c r="G48" s="27"/>
      <c r="H48" s="27"/>
      <c r="I48" s="44"/>
      <c r="J48" s="48"/>
      <c r="K48" s="44"/>
      <c r="L48" s="55"/>
      <c r="M48" s="56"/>
      <c r="N48" s="54"/>
      <c r="O48" s="47"/>
    </row>
    <row r="49" spans="2:15" ht="12.75">
      <c r="B49" s="27"/>
      <c r="C49" s="6"/>
      <c r="D49" s="36" t="s">
        <v>12</v>
      </c>
      <c r="E49" s="27"/>
      <c r="F49" s="59">
        <f>H47/F47</f>
        <v>117.01593113661606</v>
      </c>
      <c r="G49" s="37"/>
      <c r="H49" s="27"/>
      <c r="I49" s="44"/>
      <c r="J49" s="44"/>
      <c r="K49" s="44"/>
      <c r="L49" s="55"/>
      <c r="M49" s="56"/>
      <c r="N49" s="54"/>
      <c r="O49" s="47"/>
    </row>
    <row r="50" spans="2:15" ht="12.75">
      <c r="B50" s="27"/>
      <c r="C50" s="6"/>
      <c r="D50" s="36" t="s">
        <v>13</v>
      </c>
      <c r="E50" s="27"/>
      <c r="F50" s="38">
        <v>107.8</v>
      </c>
      <c r="G50" s="38"/>
      <c r="H50" s="27"/>
      <c r="I50" s="44"/>
      <c r="J50" s="44"/>
      <c r="K50" s="44"/>
      <c r="L50" s="55"/>
      <c r="M50" s="56"/>
      <c r="N50" s="54"/>
      <c r="O50" s="47"/>
    </row>
    <row r="51" spans="2:15" ht="12.75">
      <c r="B51" s="27"/>
      <c r="C51" s="6"/>
      <c r="D51" s="36" t="s">
        <v>14</v>
      </c>
      <c r="E51" s="27"/>
      <c r="F51" s="38">
        <v>116.24</v>
      </c>
      <c r="G51" s="38"/>
      <c r="H51" s="27"/>
      <c r="I51" s="44"/>
      <c r="J51" s="44"/>
      <c r="K51" s="44"/>
      <c r="L51" s="55"/>
      <c r="M51" s="56"/>
      <c r="N51" s="54"/>
      <c r="O51" s="47"/>
    </row>
    <row r="52" spans="2:15" ht="12.75">
      <c r="B52" s="39"/>
      <c r="C52" s="40"/>
      <c r="D52" s="8"/>
      <c r="E52" s="27"/>
      <c r="F52" s="27"/>
      <c r="G52" s="27"/>
      <c r="H52" s="6"/>
      <c r="I52" s="44"/>
      <c r="J52" s="44"/>
      <c r="K52" s="44"/>
      <c r="L52" s="55"/>
      <c r="M52" s="56"/>
      <c r="N52" s="54"/>
      <c r="O52" s="47"/>
    </row>
    <row r="53" spans="2:15" ht="12.75">
      <c r="B53" s="22"/>
      <c r="C53" s="23"/>
      <c r="D53" s="23"/>
      <c r="E53" s="24" t="s">
        <v>17</v>
      </c>
      <c r="F53" s="23"/>
      <c r="G53" s="58"/>
      <c r="H53" s="41" t="s">
        <v>27</v>
      </c>
      <c r="I53" s="44"/>
      <c r="J53" s="44"/>
      <c r="K53" s="44"/>
      <c r="L53" s="55"/>
      <c r="M53" s="56"/>
      <c r="N53" s="54"/>
      <c r="O53" s="47"/>
    </row>
    <row r="54" spans="2:15" ht="12.75">
      <c r="B54" s="27"/>
      <c r="C54" s="6"/>
      <c r="D54" s="8"/>
      <c r="E54" s="27"/>
      <c r="F54" s="27"/>
      <c r="G54" s="27"/>
      <c r="H54" s="6"/>
      <c r="I54" s="44"/>
      <c r="J54" s="44"/>
      <c r="K54" s="44"/>
      <c r="L54" s="55"/>
      <c r="M54" s="56"/>
      <c r="N54" s="54"/>
      <c r="O54" s="47"/>
    </row>
    <row r="55" spans="2:15" ht="12.75">
      <c r="B55" s="28" t="s">
        <v>0</v>
      </c>
      <c r="C55" s="29"/>
      <c r="D55" s="8"/>
      <c r="E55" s="30" t="s">
        <v>10</v>
      </c>
      <c r="F55" s="30" t="s">
        <v>25</v>
      </c>
      <c r="G55" s="30" t="s">
        <v>24</v>
      </c>
      <c r="H55" s="30" t="s">
        <v>11</v>
      </c>
      <c r="I55" s="44"/>
      <c r="J55" s="44"/>
      <c r="K55" s="44"/>
      <c r="L55" s="57"/>
      <c r="M55" s="57"/>
      <c r="N55" s="57"/>
      <c r="O55" s="44"/>
    </row>
    <row r="56" spans="2:15" ht="12.75">
      <c r="B56" s="27" t="s">
        <v>1</v>
      </c>
      <c r="C56" s="6"/>
      <c r="D56" s="8"/>
      <c r="E56" s="31">
        <v>124.31</v>
      </c>
      <c r="F56" s="32">
        <f>G56*2.2</f>
        <v>621</v>
      </c>
      <c r="G56" s="33">
        <v>282.27272727272725</v>
      </c>
      <c r="H56" s="34">
        <f>E56*F56</f>
        <v>77196.51</v>
      </c>
      <c r="I56" s="44"/>
      <c r="J56" s="44"/>
      <c r="K56" s="48"/>
      <c r="L56" s="44"/>
      <c r="M56" s="47"/>
      <c r="N56" s="46"/>
      <c r="O56" s="46"/>
    </row>
    <row r="57" spans="2:15" ht="12.75">
      <c r="B57" s="27" t="s">
        <v>2</v>
      </c>
      <c r="C57" s="6"/>
      <c r="D57" s="8"/>
      <c r="E57" s="31">
        <v>124.44</v>
      </c>
      <c r="F57" s="32">
        <f>G57*2.2</f>
        <v>608</v>
      </c>
      <c r="G57" s="33">
        <v>276.3636363636363</v>
      </c>
      <c r="H57" s="34">
        <f aca="true" t="shared" si="3" ref="H57:H65">E57*F57</f>
        <v>75659.52</v>
      </c>
      <c r="I57" s="44"/>
      <c r="J57" s="44"/>
      <c r="K57" s="44"/>
      <c r="L57" s="44"/>
      <c r="M57" s="44"/>
      <c r="N57" s="44"/>
      <c r="O57" s="44"/>
    </row>
    <row r="58" spans="2:15" ht="12.75">
      <c r="B58" s="27" t="s">
        <v>3</v>
      </c>
      <c r="C58" s="6"/>
      <c r="D58" s="8"/>
      <c r="E58" s="31">
        <v>50.44</v>
      </c>
      <c r="F58" s="32">
        <f>G58*2.2</f>
        <v>327.99999999999994</v>
      </c>
      <c r="G58" s="33">
        <v>149.09090909090907</v>
      </c>
      <c r="H58" s="34">
        <f t="shared" si="3"/>
        <v>16544.319999999996</v>
      </c>
      <c r="I58" s="44"/>
      <c r="J58" s="44"/>
      <c r="K58" s="48"/>
      <c r="L58" s="44"/>
      <c r="M58" s="49"/>
      <c r="N58" s="49"/>
      <c r="O58" s="46"/>
    </row>
    <row r="59" spans="2:15" ht="12.75">
      <c r="B59" s="27" t="s">
        <v>4</v>
      </c>
      <c r="C59" s="35">
        <v>0</v>
      </c>
      <c r="D59" s="8" t="s">
        <v>23</v>
      </c>
      <c r="E59" s="31">
        <v>108.9</v>
      </c>
      <c r="F59" s="32">
        <v>47</v>
      </c>
      <c r="G59" s="33">
        <v>0</v>
      </c>
      <c r="H59" s="34">
        <f t="shared" si="3"/>
        <v>5118.3</v>
      </c>
      <c r="I59" s="44"/>
      <c r="J59" s="44"/>
      <c r="K59" s="48"/>
      <c r="L59" s="44"/>
      <c r="M59" s="50"/>
      <c r="N59" s="50"/>
      <c r="O59" s="44"/>
    </row>
    <row r="60" spans="2:15" ht="12.75">
      <c r="B60" s="27" t="s">
        <v>5</v>
      </c>
      <c r="C60" s="6"/>
      <c r="D60" s="8"/>
      <c r="E60" s="31">
        <v>114.58</v>
      </c>
      <c r="F60" s="32">
        <f>G60*2.2</f>
        <v>176</v>
      </c>
      <c r="G60" s="33">
        <v>80</v>
      </c>
      <c r="H60" s="34">
        <f t="shared" si="3"/>
        <v>20166.079999999998</v>
      </c>
      <c r="I60" s="44"/>
      <c r="J60" s="44"/>
      <c r="K60" s="48"/>
      <c r="L60" s="44"/>
      <c r="M60" s="50"/>
      <c r="N60" s="50"/>
      <c r="O60" s="44"/>
    </row>
    <row r="61" spans="2:8" ht="12.75">
      <c r="B61" s="27" t="s">
        <v>22</v>
      </c>
      <c r="C61" s="6"/>
      <c r="D61" s="8"/>
      <c r="E61" s="31">
        <v>114.58</v>
      </c>
      <c r="F61" s="32">
        <f>G61*2.2</f>
        <v>176</v>
      </c>
      <c r="G61" s="33">
        <v>80</v>
      </c>
      <c r="H61" s="34">
        <f t="shared" si="3"/>
        <v>20166.079999999998</v>
      </c>
    </row>
    <row r="62" spans="2:8" ht="12.75">
      <c r="B62" s="27" t="s">
        <v>6</v>
      </c>
      <c r="C62" s="6"/>
      <c r="D62" s="8"/>
      <c r="E62" s="31">
        <v>151.26</v>
      </c>
      <c r="F62" s="32">
        <f>G62*2.2</f>
        <v>176</v>
      </c>
      <c r="G62" s="33">
        <v>80</v>
      </c>
      <c r="H62" s="34">
        <f t="shared" si="3"/>
        <v>26621.76</v>
      </c>
    </row>
    <row r="63" spans="2:8" ht="12.75">
      <c r="B63" s="27" t="s">
        <v>6</v>
      </c>
      <c r="C63" s="6"/>
      <c r="D63" s="8"/>
      <c r="E63" s="31">
        <v>151.26</v>
      </c>
      <c r="F63" s="32">
        <f>G63*2.2</f>
        <v>176</v>
      </c>
      <c r="G63" s="33">
        <v>80</v>
      </c>
      <c r="H63" s="34">
        <f t="shared" si="3"/>
        <v>26621.76</v>
      </c>
    </row>
    <row r="64" spans="2:8" ht="12.75">
      <c r="B64" s="27" t="s">
        <v>7</v>
      </c>
      <c r="C64" s="6"/>
      <c r="D64" s="8"/>
      <c r="E64" s="31">
        <v>173.5</v>
      </c>
      <c r="F64" s="32">
        <v>50</v>
      </c>
      <c r="G64" s="33" t="s">
        <v>39</v>
      </c>
      <c r="H64" s="34">
        <f t="shared" si="3"/>
        <v>8675</v>
      </c>
    </row>
    <row r="65" spans="2:8" ht="12.75">
      <c r="B65" s="27" t="s">
        <v>8</v>
      </c>
      <c r="C65" s="6"/>
      <c r="D65" s="8"/>
      <c r="E65" s="31">
        <v>173.5</v>
      </c>
      <c r="F65" s="32">
        <v>10</v>
      </c>
      <c r="G65" s="33" t="s">
        <v>39</v>
      </c>
      <c r="H65" s="34">
        <f t="shared" si="3"/>
        <v>1735</v>
      </c>
    </row>
    <row r="66" spans="2:8" ht="12.75">
      <c r="B66" s="27"/>
      <c r="C66" s="6"/>
      <c r="D66" s="8"/>
      <c r="E66" s="27"/>
      <c r="F66" s="27"/>
      <c r="G66" s="27"/>
      <c r="H66" s="27"/>
    </row>
    <row r="67" spans="2:8" ht="12.75">
      <c r="B67" s="27"/>
      <c r="C67" s="6"/>
      <c r="D67" s="36" t="s">
        <v>9</v>
      </c>
      <c r="E67" s="27"/>
      <c r="F67" s="34">
        <f>SUM(F56:F66)</f>
        <v>2368</v>
      </c>
      <c r="G67" s="34">
        <f>SUM(G56:G66)</f>
        <v>1027.7272727272725</v>
      </c>
      <c r="H67" s="34">
        <f>SUM(H56:H66)</f>
        <v>278504.32999999996</v>
      </c>
    </row>
    <row r="68" spans="2:8" ht="12.75">
      <c r="B68" s="27"/>
      <c r="C68" s="6"/>
      <c r="D68" s="8"/>
      <c r="E68" s="27"/>
      <c r="F68" s="27"/>
      <c r="G68" s="27"/>
      <c r="H68" s="27"/>
    </row>
    <row r="69" spans="2:8" ht="12.75">
      <c r="B69" s="27"/>
      <c r="C69" s="6"/>
      <c r="D69" s="36" t="s">
        <v>12</v>
      </c>
      <c r="E69" s="27"/>
      <c r="F69" s="59">
        <f>H67/F67</f>
        <v>117.61162584459457</v>
      </c>
      <c r="G69" s="37"/>
      <c r="H69" s="27"/>
    </row>
    <row r="70" spans="2:8" ht="12.75">
      <c r="B70" s="27"/>
      <c r="C70" s="6"/>
      <c r="D70" s="36" t="s">
        <v>13</v>
      </c>
      <c r="E70" s="27"/>
      <c r="F70" s="38">
        <v>107.8</v>
      </c>
      <c r="G70" s="38"/>
      <c r="H70" s="27"/>
    </row>
    <row r="71" spans="2:8" ht="12.75">
      <c r="B71" s="27"/>
      <c r="C71" s="6"/>
      <c r="D71" s="36" t="s">
        <v>14</v>
      </c>
      <c r="E71" s="27"/>
      <c r="F71" s="38">
        <v>116.24</v>
      </c>
      <c r="G71" s="38"/>
      <c r="H71" s="27"/>
    </row>
    <row r="72" spans="2:8" ht="12.75">
      <c r="B72" s="39"/>
      <c r="C72" s="40"/>
      <c r="D72" s="8"/>
      <c r="E72" s="27"/>
      <c r="F72" s="27"/>
      <c r="G72" s="27"/>
      <c r="H72" s="27"/>
    </row>
    <row r="73" spans="2:8" ht="12.75">
      <c r="B73" s="22" t="s">
        <v>42</v>
      </c>
      <c r="C73" s="23"/>
      <c r="D73" s="23"/>
      <c r="E73" s="24" t="s">
        <v>26</v>
      </c>
      <c r="F73" s="23"/>
      <c r="G73" s="23"/>
      <c r="H73" s="26" t="s">
        <v>40</v>
      </c>
    </row>
    <row r="74" spans="2:8" ht="12.75">
      <c r="B74" s="27"/>
      <c r="C74" s="6"/>
      <c r="D74" s="8"/>
      <c r="E74" s="27"/>
      <c r="F74" s="27"/>
      <c r="G74" s="27"/>
      <c r="H74" s="27"/>
    </row>
    <row r="75" spans="2:8" ht="12.75">
      <c r="B75" s="28" t="s">
        <v>0</v>
      </c>
      <c r="C75" s="29"/>
      <c r="D75" s="8"/>
      <c r="E75" s="30" t="s">
        <v>10</v>
      </c>
      <c r="F75" s="30" t="s">
        <v>25</v>
      </c>
      <c r="G75" s="30" t="s">
        <v>24</v>
      </c>
      <c r="H75" s="30" t="s">
        <v>11</v>
      </c>
    </row>
    <row r="76" spans="2:8" ht="12.75">
      <c r="B76" s="27" t="s">
        <v>1</v>
      </c>
      <c r="C76" s="6"/>
      <c r="D76" s="8"/>
      <c r="E76" s="31">
        <v>124.31</v>
      </c>
      <c r="F76" s="32">
        <f>G76*2.2</f>
        <v>621</v>
      </c>
      <c r="G76" s="33">
        <v>282.27272727272725</v>
      </c>
      <c r="H76" s="34">
        <f>E76*F76</f>
        <v>77196.51</v>
      </c>
    </row>
    <row r="77" spans="2:8" ht="12.75">
      <c r="B77" s="27" t="s">
        <v>2</v>
      </c>
      <c r="C77" s="6"/>
      <c r="D77" s="8"/>
      <c r="E77" s="31">
        <v>124.44</v>
      </c>
      <c r="F77" s="32">
        <f aca="true" t="shared" si="4" ref="F77:F85">G77*2.2</f>
        <v>608</v>
      </c>
      <c r="G77" s="33">
        <v>276.3636363636363</v>
      </c>
      <c r="H77" s="34">
        <f aca="true" t="shared" si="5" ref="H77:H85">E77*F77</f>
        <v>75659.52</v>
      </c>
    </row>
    <row r="78" spans="2:8" ht="12.75">
      <c r="B78" s="27" t="s">
        <v>3</v>
      </c>
      <c r="C78" s="6"/>
      <c r="D78" s="8"/>
      <c r="E78" s="31">
        <v>50.44</v>
      </c>
      <c r="F78" s="32">
        <f t="shared" si="4"/>
        <v>327.99999999999994</v>
      </c>
      <c r="G78" s="33">
        <v>149.09090909090907</v>
      </c>
      <c r="H78" s="34">
        <f t="shared" si="5"/>
        <v>16544.319999999996</v>
      </c>
    </row>
    <row r="79" spans="2:8" ht="12.75">
      <c r="B79" s="27" t="s">
        <v>4</v>
      </c>
      <c r="C79" s="35">
        <v>0</v>
      </c>
      <c r="D79" s="8" t="s">
        <v>23</v>
      </c>
      <c r="E79" s="31">
        <v>108.9</v>
      </c>
      <c r="F79" s="32">
        <v>360</v>
      </c>
      <c r="G79" s="33">
        <v>0</v>
      </c>
      <c r="H79" s="34">
        <f t="shared" si="5"/>
        <v>39204</v>
      </c>
    </row>
    <row r="80" spans="2:8" ht="12.75">
      <c r="B80" s="27" t="s">
        <v>5</v>
      </c>
      <c r="C80" s="6"/>
      <c r="D80" s="8"/>
      <c r="E80" s="31">
        <v>114.58</v>
      </c>
      <c r="F80" s="32">
        <f t="shared" si="4"/>
        <v>176</v>
      </c>
      <c r="G80" s="33">
        <v>80</v>
      </c>
      <c r="H80" s="34">
        <f t="shared" si="5"/>
        <v>20166.079999999998</v>
      </c>
    </row>
    <row r="81" spans="2:8" ht="12.75">
      <c r="B81" s="27" t="s">
        <v>22</v>
      </c>
      <c r="C81" s="6"/>
      <c r="D81" s="8"/>
      <c r="E81" s="31">
        <v>114.58</v>
      </c>
      <c r="F81" s="32">
        <f t="shared" si="4"/>
        <v>176</v>
      </c>
      <c r="G81" s="33">
        <v>80</v>
      </c>
      <c r="H81" s="34">
        <f t="shared" si="5"/>
        <v>20166.079999999998</v>
      </c>
    </row>
    <row r="82" spans="2:8" ht="12.75">
      <c r="B82" s="27" t="s">
        <v>6</v>
      </c>
      <c r="C82" s="6"/>
      <c r="D82" s="8"/>
      <c r="E82" s="31">
        <v>151.26</v>
      </c>
      <c r="F82" s="32">
        <f t="shared" si="4"/>
        <v>0</v>
      </c>
      <c r="G82" s="33">
        <v>0</v>
      </c>
      <c r="H82" s="34">
        <f t="shared" si="5"/>
        <v>0</v>
      </c>
    </row>
    <row r="83" spans="2:8" ht="12.75">
      <c r="B83" s="27" t="s">
        <v>6</v>
      </c>
      <c r="C83" s="6"/>
      <c r="D83" s="8"/>
      <c r="E83" s="31">
        <v>151.26</v>
      </c>
      <c r="F83" s="32">
        <f t="shared" si="4"/>
        <v>0</v>
      </c>
      <c r="G83" s="33">
        <v>0</v>
      </c>
      <c r="H83" s="34">
        <f t="shared" si="5"/>
        <v>0</v>
      </c>
    </row>
    <row r="84" spans="2:8" ht="12.75">
      <c r="B84" s="27" t="s">
        <v>7</v>
      </c>
      <c r="C84" s="6"/>
      <c r="D84" s="8"/>
      <c r="E84" s="31">
        <v>173.5</v>
      </c>
      <c r="F84" s="32">
        <f t="shared" si="4"/>
        <v>0</v>
      </c>
      <c r="G84" s="33">
        <v>0</v>
      </c>
      <c r="H84" s="34">
        <f t="shared" si="5"/>
        <v>0</v>
      </c>
    </row>
    <row r="85" spans="2:8" ht="12.75">
      <c r="B85" s="27" t="s">
        <v>8</v>
      </c>
      <c r="C85" s="6"/>
      <c r="D85" s="8"/>
      <c r="E85" s="31">
        <v>173.5</v>
      </c>
      <c r="F85" s="32">
        <f t="shared" si="4"/>
        <v>22</v>
      </c>
      <c r="G85" s="33">
        <v>10</v>
      </c>
      <c r="H85" s="34">
        <f t="shared" si="5"/>
        <v>3817</v>
      </c>
    </row>
    <row r="86" spans="2:8" ht="12.75">
      <c r="B86" s="27"/>
      <c r="C86" s="6"/>
      <c r="D86" s="8"/>
      <c r="E86" s="27"/>
      <c r="F86" s="27"/>
      <c r="G86" s="27"/>
      <c r="H86" s="27"/>
    </row>
    <row r="87" spans="2:8" ht="12.75">
      <c r="B87" s="27"/>
      <c r="C87" s="6"/>
      <c r="D87" s="36" t="s">
        <v>9</v>
      </c>
      <c r="E87" s="27"/>
      <c r="F87" s="62">
        <f>SUM(F76:F86)</f>
        <v>2291</v>
      </c>
      <c r="G87" s="34">
        <f>SUM(G76:G86)</f>
        <v>877.7272727272725</v>
      </c>
      <c r="H87" s="34">
        <f>SUM(H76:H86)</f>
        <v>252753.50999999998</v>
      </c>
    </row>
    <row r="88" spans="2:8" ht="12.75">
      <c r="B88" s="27"/>
      <c r="C88" s="6"/>
      <c r="D88" s="8"/>
      <c r="E88" s="27"/>
      <c r="F88" s="27"/>
      <c r="G88" s="27"/>
      <c r="H88" s="27"/>
    </row>
    <row r="89" spans="2:8" ht="12.75">
      <c r="B89" s="27"/>
      <c r="C89" s="6"/>
      <c r="D89" s="36" t="s">
        <v>12</v>
      </c>
      <c r="E89" s="27"/>
      <c r="F89" s="37">
        <f>H87/F87</f>
        <v>110.32453513749454</v>
      </c>
      <c r="G89" s="37"/>
      <c r="H89" s="27"/>
    </row>
    <row r="90" spans="2:8" ht="12.75">
      <c r="B90" s="27"/>
      <c r="C90" s="6"/>
      <c r="D90" s="36" t="s">
        <v>13</v>
      </c>
      <c r="E90" s="27"/>
      <c r="F90" s="38">
        <v>107.8</v>
      </c>
      <c r="G90" s="38"/>
      <c r="H90" s="27"/>
    </row>
    <row r="91" spans="2:8" ht="12.75">
      <c r="B91" s="27"/>
      <c r="C91" s="6"/>
      <c r="D91" s="36" t="s">
        <v>14</v>
      </c>
      <c r="E91" s="27"/>
      <c r="F91" s="38">
        <v>116.24</v>
      </c>
      <c r="G91" s="38"/>
      <c r="H91" s="27"/>
    </row>
    <row r="93" spans="2:8" ht="12.75">
      <c r="B93" s="22" t="s">
        <v>42</v>
      </c>
      <c r="C93" s="23"/>
      <c r="D93" s="23"/>
      <c r="E93" s="24" t="s">
        <v>26</v>
      </c>
      <c r="F93" s="23"/>
      <c r="G93" s="23"/>
      <c r="H93" s="26" t="s">
        <v>43</v>
      </c>
    </row>
    <row r="95" spans="2:8" ht="12.75">
      <c r="B95" s="28" t="s">
        <v>0</v>
      </c>
      <c r="C95" s="29"/>
      <c r="D95" s="8"/>
      <c r="E95" s="30" t="s">
        <v>10</v>
      </c>
      <c r="F95" s="30" t="s">
        <v>25</v>
      </c>
      <c r="G95" s="30" t="s">
        <v>24</v>
      </c>
      <c r="H95" s="30" t="s">
        <v>11</v>
      </c>
    </row>
    <row r="96" spans="2:8" ht="12.75">
      <c r="B96" s="27" t="s">
        <v>1</v>
      </c>
      <c r="C96" s="6"/>
      <c r="D96" s="8"/>
      <c r="E96" s="31">
        <v>124.31</v>
      </c>
      <c r="F96" s="32">
        <f>G96*2.2</f>
        <v>621</v>
      </c>
      <c r="G96" s="33">
        <v>282.27272727272725</v>
      </c>
      <c r="H96" s="34">
        <f>E96*F96</f>
        <v>77196.51</v>
      </c>
    </row>
    <row r="97" spans="2:8" ht="12.75">
      <c r="B97" s="27" t="s">
        <v>2</v>
      </c>
      <c r="C97" s="6"/>
      <c r="D97" s="8"/>
      <c r="E97" s="31">
        <v>124.44</v>
      </c>
      <c r="F97" s="32">
        <f>G97*2.2</f>
        <v>608</v>
      </c>
      <c r="G97" s="33">
        <v>276.3636363636363</v>
      </c>
      <c r="H97" s="34">
        <f aca="true" t="shared" si="6" ref="H97:H105">E97*F97</f>
        <v>75659.52</v>
      </c>
    </row>
    <row r="98" spans="2:8" ht="12.75">
      <c r="B98" s="27" t="s">
        <v>3</v>
      </c>
      <c r="C98" s="6"/>
      <c r="D98" s="8"/>
      <c r="E98" s="31">
        <v>50.44</v>
      </c>
      <c r="F98" s="32">
        <f>G98*2.2</f>
        <v>327.99999999999994</v>
      </c>
      <c r="G98" s="33">
        <v>149.09090909090907</v>
      </c>
      <c r="H98" s="34">
        <f t="shared" si="6"/>
        <v>16544.319999999996</v>
      </c>
    </row>
    <row r="99" spans="2:8" ht="12.75">
      <c r="B99" s="27" t="s">
        <v>4</v>
      </c>
      <c r="C99" s="35">
        <v>0</v>
      </c>
      <c r="D99" s="8" t="s">
        <v>23</v>
      </c>
      <c r="E99" s="31">
        <v>108.9</v>
      </c>
      <c r="F99" s="32">
        <v>47</v>
      </c>
      <c r="G99" s="33">
        <v>0</v>
      </c>
      <c r="H99" s="34">
        <f t="shared" si="6"/>
        <v>5118.3</v>
      </c>
    </row>
    <row r="100" spans="2:8" ht="12.75">
      <c r="B100" s="27" t="s">
        <v>5</v>
      </c>
      <c r="C100" s="6"/>
      <c r="D100" s="8"/>
      <c r="E100" s="31">
        <v>114.58</v>
      </c>
      <c r="F100" s="32">
        <f aca="true" t="shared" si="7" ref="F100:F105">G100*2.2</f>
        <v>176</v>
      </c>
      <c r="G100" s="33">
        <v>80</v>
      </c>
      <c r="H100" s="34">
        <f t="shared" si="6"/>
        <v>20166.079999999998</v>
      </c>
    </row>
    <row r="101" spans="2:8" ht="12.75">
      <c r="B101" s="27" t="s">
        <v>22</v>
      </c>
      <c r="C101" s="6"/>
      <c r="D101" s="8"/>
      <c r="E101" s="31">
        <v>114.58</v>
      </c>
      <c r="F101" s="32">
        <f t="shared" si="7"/>
        <v>176</v>
      </c>
      <c r="G101" s="33">
        <v>80</v>
      </c>
      <c r="H101" s="34">
        <f t="shared" si="6"/>
        <v>20166.079999999998</v>
      </c>
    </row>
    <row r="102" spans="2:8" ht="12.75">
      <c r="B102" s="27" t="s">
        <v>6</v>
      </c>
      <c r="C102" s="6"/>
      <c r="D102" s="8"/>
      <c r="E102" s="31">
        <v>151.26</v>
      </c>
      <c r="F102" s="32">
        <f t="shared" si="7"/>
        <v>0</v>
      </c>
      <c r="G102" s="33">
        <v>0</v>
      </c>
      <c r="H102" s="34">
        <f t="shared" si="6"/>
        <v>0</v>
      </c>
    </row>
    <row r="103" spans="2:8" ht="12.75">
      <c r="B103" s="27" t="s">
        <v>6</v>
      </c>
      <c r="C103" s="6"/>
      <c r="D103" s="8"/>
      <c r="E103" s="31">
        <v>151.26</v>
      </c>
      <c r="F103" s="32">
        <f t="shared" si="7"/>
        <v>0</v>
      </c>
      <c r="G103" s="33">
        <v>0</v>
      </c>
      <c r="H103" s="34">
        <f t="shared" si="6"/>
        <v>0</v>
      </c>
    </row>
    <row r="104" spans="2:8" ht="12.75">
      <c r="B104" s="27" t="s">
        <v>7</v>
      </c>
      <c r="C104" s="6"/>
      <c r="D104" s="8"/>
      <c r="E104" s="31">
        <v>173.5</v>
      </c>
      <c r="F104" s="32">
        <f t="shared" si="7"/>
        <v>0</v>
      </c>
      <c r="G104" s="33">
        <v>0</v>
      </c>
      <c r="H104" s="34">
        <f t="shared" si="6"/>
        <v>0</v>
      </c>
    </row>
    <row r="105" spans="2:8" ht="12.75">
      <c r="B105" s="27" t="s">
        <v>8</v>
      </c>
      <c r="C105" s="6"/>
      <c r="D105" s="8"/>
      <c r="E105" s="31">
        <v>173.5</v>
      </c>
      <c r="F105" s="32">
        <f t="shared" si="7"/>
        <v>22</v>
      </c>
      <c r="G105" s="33">
        <v>10</v>
      </c>
      <c r="H105" s="34">
        <f t="shared" si="6"/>
        <v>3817</v>
      </c>
    </row>
    <row r="106" spans="2:8" ht="12.75">
      <c r="B106" s="27"/>
      <c r="C106" s="6"/>
      <c r="D106" s="8"/>
      <c r="E106" s="27"/>
      <c r="F106" s="27"/>
      <c r="G106" s="27"/>
      <c r="H106" s="27"/>
    </row>
    <row r="107" spans="2:8" ht="12.75">
      <c r="B107" s="27"/>
      <c r="C107" s="6"/>
      <c r="D107" s="36" t="s">
        <v>9</v>
      </c>
      <c r="E107" s="27"/>
      <c r="F107" s="34">
        <f>SUM(F96:F106)</f>
        <v>1978</v>
      </c>
      <c r="G107" s="34">
        <f>SUM(G96:G106)</f>
        <v>877.7272727272725</v>
      </c>
      <c r="H107" s="34">
        <f>SUM(H96:H106)</f>
        <v>218667.80999999997</v>
      </c>
    </row>
    <row r="108" spans="2:8" ht="12.75">
      <c r="B108" s="27"/>
      <c r="C108" s="6"/>
      <c r="D108" s="8"/>
      <c r="E108" s="27"/>
      <c r="F108" s="27"/>
      <c r="G108" s="27"/>
      <c r="H108" s="27"/>
    </row>
    <row r="109" spans="2:8" ht="12.75">
      <c r="B109" s="27"/>
      <c r="C109" s="6"/>
      <c r="D109" s="36" t="s">
        <v>12</v>
      </c>
      <c r="E109" s="27"/>
      <c r="F109" s="37">
        <f>H107/F107</f>
        <v>110.54995449949442</v>
      </c>
      <c r="G109" s="37"/>
      <c r="H109" s="27"/>
    </row>
    <row r="110" spans="2:8" ht="12.75">
      <c r="B110" s="27"/>
      <c r="C110" s="6"/>
      <c r="D110" s="36" t="s">
        <v>13</v>
      </c>
      <c r="E110" s="27"/>
      <c r="F110" s="38">
        <v>107.8</v>
      </c>
      <c r="G110" s="38"/>
      <c r="H110" s="27"/>
    </row>
    <row r="111" spans="2:8" ht="12.75">
      <c r="B111" s="27"/>
      <c r="C111" s="6"/>
      <c r="D111" s="36" t="s">
        <v>14</v>
      </c>
      <c r="E111" s="27"/>
      <c r="F111" s="38">
        <v>116.24</v>
      </c>
      <c r="G111" s="38"/>
      <c r="H111" s="27"/>
    </row>
    <row r="113" spans="2:8" ht="12.75">
      <c r="B113" s="22" t="s">
        <v>41</v>
      </c>
      <c r="C113" s="23"/>
      <c r="D113" s="23"/>
      <c r="E113" s="24" t="s">
        <v>26</v>
      </c>
      <c r="F113" s="23"/>
      <c r="G113" s="23"/>
      <c r="H113" s="26" t="s">
        <v>40</v>
      </c>
    </row>
    <row r="115" spans="2:8" ht="12.75">
      <c r="B115" s="28" t="s">
        <v>0</v>
      </c>
      <c r="C115" s="29"/>
      <c r="D115" s="8"/>
      <c r="E115" s="30" t="s">
        <v>10</v>
      </c>
      <c r="F115" s="30" t="s">
        <v>25</v>
      </c>
      <c r="G115" s="30" t="s">
        <v>24</v>
      </c>
      <c r="H115" s="30" t="s">
        <v>11</v>
      </c>
    </row>
    <row r="116" spans="2:8" ht="12.75">
      <c r="B116" s="27" t="s">
        <v>1</v>
      </c>
      <c r="C116" s="6"/>
      <c r="D116" s="8"/>
      <c r="E116" s="31">
        <v>124.31</v>
      </c>
      <c r="F116" s="32">
        <f>G116*2.2</f>
        <v>621</v>
      </c>
      <c r="G116" s="33">
        <v>282.27272727272725</v>
      </c>
      <c r="H116" s="34">
        <f>E116*F116</f>
        <v>77196.51</v>
      </c>
    </row>
    <row r="117" spans="2:8" ht="12.75">
      <c r="B117" s="27" t="s">
        <v>2</v>
      </c>
      <c r="C117" s="6"/>
      <c r="D117" s="8"/>
      <c r="E117" s="31">
        <v>124.44</v>
      </c>
      <c r="F117" s="32">
        <f>G117*2.2</f>
        <v>608</v>
      </c>
      <c r="G117" s="33">
        <v>276.3636363636363</v>
      </c>
      <c r="H117" s="34">
        <f aca="true" t="shared" si="8" ref="H117:H125">E117*F117</f>
        <v>75659.52</v>
      </c>
    </row>
    <row r="118" spans="2:8" ht="12.75">
      <c r="B118" s="27" t="s">
        <v>3</v>
      </c>
      <c r="C118" s="6"/>
      <c r="D118" s="8"/>
      <c r="E118" s="31">
        <v>50.44</v>
      </c>
      <c r="F118" s="32">
        <f>G118*2.2</f>
        <v>327.99999999999994</v>
      </c>
      <c r="G118" s="33">
        <v>149.09090909090907</v>
      </c>
      <c r="H118" s="34">
        <f t="shared" si="8"/>
        <v>16544.319999999996</v>
      </c>
    </row>
    <row r="119" spans="2:8" ht="12.75">
      <c r="B119" s="27" t="s">
        <v>4</v>
      </c>
      <c r="C119" s="35">
        <v>0</v>
      </c>
      <c r="D119" s="8" t="s">
        <v>23</v>
      </c>
      <c r="E119" s="31">
        <v>108.9</v>
      </c>
      <c r="F119" s="32">
        <v>360</v>
      </c>
      <c r="G119" s="33">
        <v>0</v>
      </c>
      <c r="H119" s="34">
        <f t="shared" si="8"/>
        <v>39204</v>
      </c>
    </row>
    <row r="120" spans="2:8" ht="12.75">
      <c r="B120" s="27" t="s">
        <v>5</v>
      </c>
      <c r="C120" s="6"/>
      <c r="D120" s="8"/>
      <c r="E120" s="31">
        <v>114.58</v>
      </c>
      <c r="F120" s="32">
        <f aca="true" t="shared" si="9" ref="F120:F125">G120*2.2</f>
        <v>176</v>
      </c>
      <c r="G120" s="33">
        <v>80</v>
      </c>
      <c r="H120" s="34">
        <f t="shared" si="8"/>
        <v>20166.079999999998</v>
      </c>
    </row>
    <row r="121" spans="2:8" ht="12.75">
      <c r="B121" s="27" t="s">
        <v>22</v>
      </c>
      <c r="C121" s="6"/>
      <c r="D121" s="8"/>
      <c r="E121" s="31">
        <v>114.58</v>
      </c>
      <c r="F121" s="32">
        <f t="shared" si="9"/>
        <v>0</v>
      </c>
      <c r="G121" s="33">
        <v>0</v>
      </c>
      <c r="H121" s="34">
        <f t="shared" si="8"/>
        <v>0</v>
      </c>
    </row>
    <row r="122" spans="2:8" ht="12.75">
      <c r="B122" s="27" t="s">
        <v>6</v>
      </c>
      <c r="C122" s="6"/>
      <c r="D122" s="8"/>
      <c r="E122" s="31">
        <v>151.26</v>
      </c>
      <c r="F122" s="32">
        <f t="shared" si="9"/>
        <v>0</v>
      </c>
      <c r="G122" s="33">
        <v>0</v>
      </c>
      <c r="H122" s="34">
        <f t="shared" si="8"/>
        <v>0</v>
      </c>
    </row>
    <row r="123" spans="2:8" ht="12.75">
      <c r="B123" s="27" t="s">
        <v>6</v>
      </c>
      <c r="C123" s="6"/>
      <c r="D123" s="8"/>
      <c r="E123" s="31">
        <v>151.26</v>
      </c>
      <c r="F123" s="32">
        <f t="shared" si="9"/>
        <v>0</v>
      </c>
      <c r="G123" s="33">
        <v>0</v>
      </c>
      <c r="H123" s="34">
        <f t="shared" si="8"/>
        <v>0</v>
      </c>
    </row>
    <row r="124" spans="2:8" ht="12.75">
      <c r="B124" s="27" t="s">
        <v>7</v>
      </c>
      <c r="C124" s="6"/>
      <c r="D124" s="8"/>
      <c r="E124" s="31">
        <v>173.5</v>
      </c>
      <c r="F124" s="32">
        <f t="shared" si="9"/>
        <v>0</v>
      </c>
      <c r="G124" s="33">
        <v>0</v>
      </c>
      <c r="H124" s="34">
        <f t="shared" si="8"/>
        <v>0</v>
      </c>
    </row>
    <row r="125" spans="2:8" ht="12.75">
      <c r="B125" s="27" t="s">
        <v>8</v>
      </c>
      <c r="C125" s="6"/>
      <c r="D125" s="8"/>
      <c r="E125" s="31">
        <v>173.5</v>
      </c>
      <c r="F125" s="32">
        <f t="shared" si="9"/>
        <v>22</v>
      </c>
      <c r="G125" s="33">
        <v>10</v>
      </c>
      <c r="H125" s="34">
        <f t="shared" si="8"/>
        <v>3817</v>
      </c>
    </row>
    <row r="126" spans="2:8" ht="12.75">
      <c r="B126" s="27"/>
      <c r="C126" s="6"/>
      <c r="D126" s="8"/>
      <c r="E126" s="27"/>
      <c r="F126" s="27"/>
      <c r="G126" s="27"/>
      <c r="H126" s="27"/>
    </row>
    <row r="127" spans="2:8" ht="12.75">
      <c r="B127" s="27"/>
      <c r="C127" s="6"/>
      <c r="D127" s="36" t="s">
        <v>9</v>
      </c>
      <c r="E127" s="27"/>
      <c r="F127" s="34">
        <f>SUM(F116:F126)</f>
        <v>2115</v>
      </c>
      <c r="G127" s="34">
        <f>SUM(G116:G126)</f>
        <v>797.7272727272725</v>
      </c>
      <c r="H127" s="34">
        <f>SUM(H116:H126)</f>
        <v>232587.43</v>
      </c>
    </row>
    <row r="128" spans="2:8" ht="12.75">
      <c r="B128" s="27"/>
      <c r="C128" s="6"/>
      <c r="D128" s="8"/>
      <c r="E128" s="27"/>
      <c r="F128" s="27"/>
      <c r="G128" s="27"/>
      <c r="H128" s="27"/>
    </row>
    <row r="129" spans="2:8" ht="12.75">
      <c r="B129" s="27"/>
      <c r="C129" s="6"/>
      <c r="D129" s="36" t="s">
        <v>12</v>
      </c>
      <c r="E129" s="27"/>
      <c r="F129" s="37">
        <f>H127/F127</f>
        <v>109.97041607565012</v>
      </c>
      <c r="G129" s="37"/>
      <c r="H129" s="27"/>
    </row>
    <row r="130" spans="2:8" ht="12.75">
      <c r="B130" s="27"/>
      <c r="C130" s="6"/>
      <c r="D130" s="36" t="s">
        <v>13</v>
      </c>
      <c r="E130" s="27"/>
      <c r="F130" s="38">
        <v>107.8</v>
      </c>
      <c r="G130" s="38"/>
      <c r="H130" s="27"/>
    </row>
    <row r="131" spans="2:8" ht="12.75">
      <c r="B131" s="27"/>
      <c r="C131" s="6"/>
      <c r="D131" s="36" t="s">
        <v>14</v>
      </c>
      <c r="E131" s="27"/>
      <c r="F131" s="38">
        <v>116.24</v>
      </c>
      <c r="G131" s="38"/>
      <c r="H131" s="27"/>
    </row>
    <row r="133" spans="2:8" ht="12.75">
      <c r="B133" s="22" t="s">
        <v>41</v>
      </c>
      <c r="C133" s="23"/>
      <c r="D133" s="23"/>
      <c r="E133" s="24" t="s">
        <v>26</v>
      </c>
      <c r="F133" s="23"/>
      <c r="G133" s="23"/>
      <c r="H133" s="26" t="s">
        <v>43</v>
      </c>
    </row>
    <row r="135" spans="2:8" ht="12.75">
      <c r="B135" s="28" t="s">
        <v>0</v>
      </c>
      <c r="C135" s="29"/>
      <c r="D135" s="8"/>
      <c r="E135" s="30" t="s">
        <v>10</v>
      </c>
      <c r="F135" s="30" t="s">
        <v>25</v>
      </c>
      <c r="G135" s="30" t="s">
        <v>24</v>
      </c>
      <c r="H135" s="30" t="s">
        <v>11</v>
      </c>
    </row>
    <row r="136" spans="2:8" ht="12.75">
      <c r="B136" s="27" t="s">
        <v>1</v>
      </c>
      <c r="C136" s="6"/>
      <c r="D136" s="8"/>
      <c r="E136" s="31">
        <v>124.31</v>
      </c>
      <c r="F136" s="32">
        <f>G136*2.2</f>
        <v>621</v>
      </c>
      <c r="G136" s="33">
        <v>282.27272727272725</v>
      </c>
      <c r="H136" s="34">
        <f>E136*F136</f>
        <v>77196.51</v>
      </c>
    </row>
    <row r="137" spans="2:8" ht="12.75">
      <c r="B137" s="27" t="s">
        <v>2</v>
      </c>
      <c r="C137" s="6"/>
      <c r="D137" s="8"/>
      <c r="E137" s="31">
        <v>124.44</v>
      </c>
      <c r="F137" s="32">
        <f aca="true" t="shared" si="10" ref="F137:F145">G137*2.2</f>
        <v>608</v>
      </c>
      <c r="G137" s="33">
        <v>276.3636363636363</v>
      </c>
      <c r="H137" s="34">
        <f aca="true" t="shared" si="11" ref="H137:H145">E137*F137</f>
        <v>75659.52</v>
      </c>
    </row>
    <row r="138" spans="2:8" ht="12.75">
      <c r="B138" s="27" t="s">
        <v>3</v>
      </c>
      <c r="C138" s="6"/>
      <c r="D138" s="8"/>
      <c r="E138" s="31">
        <v>50.44</v>
      </c>
      <c r="F138" s="32">
        <f t="shared" si="10"/>
        <v>327.99999999999994</v>
      </c>
      <c r="G138" s="33">
        <v>149.09090909090907</v>
      </c>
      <c r="H138" s="34">
        <f t="shared" si="11"/>
        <v>16544.319999999996</v>
      </c>
    </row>
    <row r="139" spans="2:8" ht="12.75">
      <c r="B139" s="27" t="s">
        <v>4</v>
      </c>
      <c r="C139" s="35">
        <v>0</v>
      </c>
      <c r="D139" s="8" t="s">
        <v>23</v>
      </c>
      <c r="E139" s="31">
        <v>108.9</v>
      </c>
      <c r="F139" s="32">
        <v>47</v>
      </c>
      <c r="G139" s="33">
        <v>0</v>
      </c>
      <c r="H139" s="34">
        <f t="shared" si="11"/>
        <v>5118.3</v>
      </c>
    </row>
    <row r="140" spans="2:8" ht="12.75">
      <c r="B140" s="27" t="s">
        <v>5</v>
      </c>
      <c r="C140" s="6"/>
      <c r="D140" s="8"/>
      <c r="E140" s="31">
        <v>114.58</v>
      </c>
      <c r="F140" s="32">
        <f t="shared" si="10"/>
        <v>176</v>
      </c>
      <c r="G140" s="33">
        <v>80</v>
      </c>
      <c r="H140" s="34">
        <f t="shared" si="11"/>
        <v>20166.079999999998</v>
      </c>
    </row>
    <row r="141" spans="2:8" ht="12.75">
      <c r="B141" s="27" t="s">
        <v>22</v>
      </c>
      <c r="C141" s="6"/>
      <c r="D141" s="8"/>
      <c r="E141" s="31">
        <v>114.58</v>
      </c>
      <c r="F141" s="32">
        <f t="shared" si="10"/>
        <v>0</v>
      </c>
      <c r="G141" s="33">
        <v>0</v>
      </c>
      <c r="H141" s="34">
        <f t="shared" si="11"/>
        <v>0</v>
      </c>
    </row>
    <row r="142" spans="2:8" ht="12.75">
      <c r="B142" s="27" t="s">
        <v>6</v>
      </c>
      <c r="C142" s="6"/>
      <c r="D142" s="8"/>
      <c r="E142" s="31">
        <v>151.26</v>
      </c>
      <c r="F142" s="32">
        <f t="shared" si="10"/>
        <v>0</v>
      </c>
      <c r="G142" s="33">
        <v>0</v>
      </c>
      <c r="H142" s="34">
        <f t="shared" si="11"/>
        <v>0</v>
      </c>
    </row>
    <row r="143" spans="2:8" ht="12.75">
      <c r="B143" s="27" t="s">
        <v>6</v>
      </c>
      <c r="C143" s="6"/>
      <c r="D143" s="8"/>
      <c r="E143" s="31">
        <v>151.26</v>
      </c>
      <c r="F143" s="32">
        <f t="shared" si="10"/>
        <v>0</v>
      </c>
      <c r="G143" s="33">
        <v>0</v>
      </c>
      <c r="H143" s="34">
        <f t="shared" si="11"/>
        <v>0</v>
      </c>
    </row>
    <row r="144" spans="2:8" ht="12.75">
      <c r="B144" s="27" t="s">
        <v>7</v>
      </c>
      <c r="C144" s="6"/>
      <c r="D144" s="8"/>
      <c r="E144" s="31">
        <v>173.5</v>
      </c>
      <c r="F144" s="32">
        <f t="shared" si="10"/>
        <v>0</v>
      </c>
      <c r="G144" s="33">
        <v>0</v>
      </c>
      <c r="H144" s="34">
        <f t="shared" si="11"/>
        <v>0</v>
      </c>
    </row>
    <row r="145" spans="2:8" ht="12.75">
      <c r="B145" s="27" t="s">
        <v>8</v>
      </c>
      <c r="C145" s="6"/>
      <c r="D145" s="8"/>
      <c r="E145" s="31">
        <v>173.5</v>
      </c>
      <c r="F145" s="32">
        <f t="shared" si="10"/>
        <v>22</v>
      </c>
      <c r="G145" s="33">
        <v>10</v>
      </c>
      <c r="H145" s="34">
        <f t="shared" si="11"/>
        <v>3817</v>
      </c>
    </row>
    <row r="146" spans="2:8" ht="12.75">
      <c r="B146" s="27"/>
      <c r="C146" s="6"/>
      <c r="D146" s="8"/>
      <c r="E146" s="27"/>
      <c r="F146" s="27"/>
      <c r="G146" s="27"/>
      <c r="H146" s="27"/>
    </row>
    <row r="147" spans="2:8" ht="12.75">
      <c r="B147" s="27"/>
      <c r="C147" s="6"/>
      <c r="D147" s="36" t="s">
        <v>9</v>
      </c>
      <c r="E147" s="27"/>
      <c r="F147" s="34">
        <f>SUM(F136:F146)</f>
        <v>1802</v>
      </c>
      <c r="G147" s="34">
        <f>SUM(G136:G146)</f>
        <v>797.7272727272725</v>
      </c>
      <c r="H147" s="34">
        <f>SUM(H136:H146)</f>
        <v>198501.72999999998</v>
      </c>
    </row>
    <row r="148" spans="2:8" ht="12.75">
      <c r="B148" s="27"/>
      <c r="C148" s="6"/>
      <c r="D148" s="8"/>
      <c r="E148" s="27"/>
      <c r="F148" s="27"/>
      <c r="G148" s="27"/>
      <c r="H148" s="27"/>
    </row>
    <row r="149" spans="2:8" ht="12.75">
      <c r="B149" s="27"/>
      <c r="C149" s="6"/>
      <c r="D149" s="36" t="s">
        <v>12</v>
      </c>
      <c r="E149" s="27"/>
      <c r="F149" s="37">
        <f>H147/F147</f>
        <v>110.15634295227524</v>
      </c>
      <c r="G149" s="37"/>
      <c r="H149" s="27"/>
    </row>
    <row r="150" spans="2:8" ht="12.75">
      <c r="B150" s="27"/>
      <c r="C150" s="6"/>
      <c r="D150" s="36" t="s">
        <v>13</v>
      </c>
      <c r="E150" s="27"/>
      <c r="F150" s="38">
        <v>107.8</v>
      </c>
      <c r="G150" s="38"/>
      <c r="H150" s="27"/>
    </row>
    <row r="151" spans="2:8" ht="12.75">
      <c r="B151" s="27"/>
      <c r="C151" s="6"/>
      <c r="D151" s="36" t="s">
        <v>14</v>
      </c>
      <c r="E151" s="27"/>
      <c r="F151" s="38">
        <v>116.24</v>
      </c>
      <c r="G151" s="38"/>
      <c r="H151" s="2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2007-04-02T05:48:44Z</dcterms:created>
  <dcterms:modified xsi:type="dcterms:W3CDTF">2007-04-02T06:56:10Z</dcterms:modified>
  <cp:category/>
  <cp:version/>
  <cp:contentType/>
  <cp:contentStatus/>
</cp:coreProperties>
</file>